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mateo/Library/Mobile Documents/com~apple~CloudDocs/CESSA/4º Semestre/Ingeniería de Costos/"/>
    </mc:Choice>
  </mc:AlternateContent>
  <xr:revisionPtr revIDLastSave="0" documentId="13_ncr:1_{920C7A8E-5421-E44D-BE02-80BBA8E6F022}" xr6:coauthVersionLast="47" xr6:coauthVersionMax="47" xr10:uidLastSave="{00000000-0000-0000-0000-000000000000}"/>
  <bookViews>
    <workbookView xWindow="160" yWindow="660" windowWidth="16580" windowHeight="19280" activeTab="2" xr2:uid="{00000000-000D-0000-FFFF-FFFF00000000}"/>
  </bookViews>
  <sheets>
    <sheet name="Receta Estándar" sheetId="3" r:id="rId1"/>
    <sheet name="Costo Unitario" sheetId="2" r:id="rId2"/>
    <sheet name="P. Rendim." sheetId="1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B7" i="3"/>
  <c r="F11" i="3"/>
  <c r="D12" i="3"/>
  <c r="F12" i="3"/>
  <c r="D13" i="3"/>
  <c r="F13" i="3"/>
  <c r="D14" i="3"/>
  <c r="F14" i="3"/>
  <c r="E15" i="3"/>
  <c r="F15" i="3"/>
  <c r="E16" i="3"/>
  <c r="F16" i="3"/>
  <c r="F17" i="3"/>
  <c r="F18" i="3"/>
  <c r="F19" i="3"/>
  <c r="D10" i="3"/>
  <c r="F10" i="3"/>
  <c r="E19" i="3"/>
  <c r="E18" i="3"/>
  <c r="E17" i="3"/>
  <c r="E14" i="3"/>
  <c r="E13" i="3"/>
  <c r="E12" i="3"/>
  <c r="E11" i="3"/>
  <c r="E10" i="3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4" i="2"/>
  <c r="F20" i="3"/>
  <c r="F22" i="3"/>
  <c r="F23" i="3"/>
  <c r="C23" i="3"/>
  <c r="F24" i="3"/>
  <c r="F26" i="3"/>
</calcChain>
</file>

<file path=xl/sharedStrings.xml><?xml version="1.0" encoding="utf-8"?>
<sst xmlns="http://schemas.openxmlformats.org/spreadsheetml/2006/main" count="105" uniqueCount="78">
  <si>
    <t>Chipotle Adobado</t>
    <phoneticPr fontId="2" type="noConversion"/>
  </si>
  <si>
    <t>Crema</t>
    <phoneticPr fontId="2" type="noConversion"/>
  </si>
  <si>
    <t>Grenetina</t>
    <phoneticPr fontId="2" type="noConversion"/>
  </si>
  <si>
    <t>Esencia Menta</t>
    <phoneticPr fontId="2" type="noConversion"/>
  </si>
  <si>
    <t>kg</t>
    <phoneticPr fontId="2" type="noConversion"/>
  </si>
  <si>
    <t>Paque de 1 kg</t>
    <phoneticPr fontId="2" type="noConversion"/>
  </si>
  <si>
    <t>Botella de 750 ml</t>
    <phoneticPr fontId="2" type="noConversion"/>
  </si>
  <si>
    <t>Precio de Venta con IVA</t>
    <phoneticPr fontId="2" type="noConversion"/>
  </si>
  <si>
    <t>Paquete de 1 kg</t>
    <phoneticPr fontId="2" type="noConversion"/>
  </si>
  <si>
    <t>Malla de 4 pza</t>
    <phoneticPr fontId="2" type="noConversion"/>
  </si>
  <si>
    <t>Botella de 1 lt</t>
    <phoneticPr fontId="2" type="noConversion"/>
  </si>
  <si>
    <t>Paquete de 180 gr</t>
    <phoneticPr fontId="2" type="noConversion"/>
  </si>
  <si>
    <t>Frasco de 1 lt</t>
    <phoneticPr fontId="2" type="noConversion"/>
  </si>
  <si>
    <t>Lata de 105 gr</t>
    <phoneticPr fontId="2" type="noConversion"/>
  </si>
  <si>
    <t>Bote de 1 lt</t>
    <phoneticPr fontId="2" type="noConversion"/>
  </si>
  <si>
    <t>Sobre de 28 gr</t>
    <phoneticPr fontId="2" type="noConversion"/>
  </si>
  <si>
    <t>Frasco de 1lt</t>
    <phoneticPr fontId="2" type="noConversion"/>
  </si>
  <si>
    <t>Manojo de 1 kg</t>
    <phoneticPr fontId="2" type="noConversion"/>
  </si>
  <si>
    <t>Numero Porciones</t>
    <phoneticPr fontId="2" type="noConversion"/>
  </si>
  <si>
    <t>PRUEBAS DE RENDIMIENTO</t>
  </si>
  <si>
    <t>Materia Prima</t>
  </si>
  <si>
    <t>Unidad</t>
  </si>
  <si>
    <t>Peso Bruto</t>
  </si>
  <si>
    <t>Peso Neto</t>
  </si>
  <si>
    <t>Peso de la Merma</t>
  </si>
  <si>
    <t>% de Rendimiento</t>
  </si>
  <si>
    <t>% de Merma</t>
  </si>
  <si>
    <t>COSTO UNITARIO DE MATERIA PRIMA</t>
  </si>
  <si>
    <t>INGREDIENTE</t>
  </si>
  <si>
    <t>PRESENTACIÓN</t>
  </si>
  <si>
    <t>PRECIO</t>
  </si>
  <si>
    <t>UNIDAD DE RECETA</t>
  </si>
  <si>
    <t>COSTO UNITARIO</t>
  </si>
  <si>
    <t>Rendimiento</t>
  </si>
  <si>
    <t>Tamaño de la porción</t>
  </si>
  <si>
    <t>Ingrediente</t>
  </si>
  <si>
    <t>Cantidad</t>
  </si>
  <si>
    <t>%de Rendimiento</t>
  </si>
  <si>
    <t>Costo Unitario</t>
  </si>
  <si>
    <t>Importe</t>
  </si>
  <si>
    <t>Costo total</t>
  </si>
  <si>
    <t>Precio de Venta</t>
  </si>
  <si>
    <t>Utilidad</t>
  </si>
  <si>
    <t>% de Costo</t>
  </si>
  <si>
    <t>% de Utilidad</t>
  </si>
  <si>
    <t xml:space="preserve">Tipo de receta </t>
  </si>
  <si>
    <t xml:space="preserve">Clasificación </t>
  </si>
  <si>
    <t>Porción</t>
    <phoneticPr fontId="2" type="noConversion"/>
  </si>
  <si>
    <t>Kg</t>
    <phoneticPr fontId="2" type="noConversion"/>
  </si>
  <si>
    <t>Kg</t>
    <phoneticPr fontId="2" type="noConversion"/>
  </si>
  <si>
    <t>Aguacate</t>
    <phoneticPr fontId="2" type="noConversion"/>
  </si>
  <si>
    <t>Cebolla</t>
    <phoneticPr fontId="2" type="noConversion"/>
  </si>
  <si>
    <t>Ajo</t>
    <phoneticPr fontId="2" type="noConversion"/>
  </si>
  <si>
    <t>Jitomate</t>
    <phoneticPr fontId="2" type="noConversion"/>
  </si>
  <si>
    <t>Salsa Chipotle</t>
    <phoneticPr fontId="2" type="noConversion"/>
  </si>
  <si>
    <t>Espuma de Menta</t>
    <phoneticPr fontId="2" type="noConversion"/>
  </si>
  <si>
    <t>Aceite Vegetal</t>
    <phoneticPr fontId="2" type="noConversion"/>
  </si>
  <si>
    <t>Harina</t>
    <phoneticPr fontId="2" type="noConversion"/>
  </si>
  <si>
    <t>Harina</t>
    <phoneticPr fontId="2" type="noConversion"/>
  </si>
  <si>
    <t>Pan Blanco Molido</t>
    <phoneticPr fontId="2" type="noConversion"/>
  </si>
  <si>
    <t>kg</t>
    <phoneticPr fontId="2" type="noConversion"/>
  </si>
  <si>
    <t>lt</t>
    <phoneticPr fontId="2" type="noConversion"/>
  </si>
  <si>
    <t>pza</t>
    <phoneticPr fontId="2" type="noConversion"/>
  </si>
  <si>
    <t>lt</t>
    <phoneticPr fontId="2" type="noConversion"/>
  </si>
  <si>
    <t>kg</t>
    <phoneticPr fontId="2" type="noConversion"/>
  </si>
  <si>
    <t>Menta</t>
    <phoneticPr fontId="2" type="noConversion"/>
  </si>
  <si>
    <t>Aceite Olivo</t>
    <phoneticPr fontId="2" type="noConversion"/>
  </si>
  <si>
    <t>Cebolla</t>
    <phoneticPr fontId="2" type="noConversion"/>
  </si>
  <si>
    <t>Jitomate</t>
    <phoneticPr fontId="2" type="noConversion"/>
  </si>
  <si>
    <t>Aceite Vegetal</t>
    <phoneticPr fontId="2" type="noConversion"/>
  </si>
  <si>
    <t>Pan Blanco Molido</t>
    <phoneticPr fontId="2" type="noConversion"/>
  </si>
  <si>
    <t>Yogurt</t>
  </si>
  <si>
    <t>Aceite Olivo</t>
  </si>
  <si>
    <t>MARGARITA DE GRANADA</t>
  </si>
  <si>
    <t>ESTÁNDAR</t>
  </si>
  <si>
    <t>MARGRITA</t>
  </si>
  <si>
    <t>Limón Verde</t>
  </si>
  <si>
    <t>Naranja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</si>
</sst>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6" formatCode="0.000"/>
    <numFmt numFmtId="169" formatCode="_-[$$-409]* #,##0.00_ ;_-[$$-409]* \-#,##0.00\ ;_-[$$-409]* &quot;-&quot;??_ ;_-@_ 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i/>
      <sz val="24"/>
      <color indexed="9"/>
      <name val="Calibri"/>
      <family val="2"/>
    </font>
    <font>
      <sz val="14"/>
      <name val="Calibri"/>
      <family val="2"/>
    </font>
    <font>
      <b/>
      <i/>
      <sz val="14"/>
      <color indexed="9"/>
      <name val="Calibri"/>
      <family val="2"/>
    </font>
    <font>
      <b/>
      <sz val="14"/>
      <name val="Calibri"/>
      <family val="2"/>
    </font>
    <font>
      <sz val="14"/>
      <name val="Calibri"/>
      <family val="2"/>
      <scheme val="minor"/>
    </font>
    <font>
      <b/>
      <i/>
      <sz val="14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i/>
      <sz val="24"/>
      <color indexed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7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166" fontId="7" fillId="0" borderId="0" xfId="0" applyNumberFormat="1" applyFont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7" fillId="0" borderId="9" xfId="0" applyFont="1" applyBorder="1"/>
    <xf numFmtId="166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9" fontId="7" fillId="0" borderId="10" xfId="0" applyNumberFormat="1" applyFont="1" applyBorder="1"/>
    <xf numFmtId="164" fontId="7" fillId="0" borderId="10" xfId="0" applyNumberFormat="1" applyFont="1" applyBorder="1"/>
    <xf numFmtId="164" fontId="7" fillId="0" borderId="11" xfId="1" applyFont="1" applyBorder="1"/>
    <xf numFmtId="164" fontId="9" fillId="0" borderId="11" xfId="0" applyNumberFormat="1" applyFont="1" applyBorder="1"/>
    <xf numFmtId="164" fontId="9" fillId="0" borderId="10" xfId="0" applyNumberFormat="1" applyFont="1" applyBorder="1"/>
    <xf numFmtId="9" fontId="9" fillId="0" borderId="11" xfId="0" applyNumberFormat="1" applyFont="1" applyBorder="1"/>
    <xf numFmtId="0" fontId="7" fillId="0" borderId="12" xfId="0" applyFont="1" applyBorder="1"/>
    <xf numFmtId="0" fontId="7" fillId="0" borderId="13" xfId="0" applyFont="1" applyBorder="1"/>
    <xf numFmtId="9" fontId="9" fillId="0" borderId="14" xfId="0" applyNumberFormat="1" applyFont="1" applyBorder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166" fontId="4" fillId="0" borderId="10" xfId="0" applyNumberFormat="1" applyFont="1" applyBorder="1" applyAlignment="1">
      <alignment horizontal="center"/>
    </xf>
    <xf numFmtId="166" fontId="6" fillId="0" borderId="10" xfId="0" applyNumberFormat="1" applyFont="1" applyBorder="1"/>
    <xf numFmtId="9" fontId="6" fillId="0" borderId="10" xfId="2" applyFont="1" applyBorder="1"/>
    <xf numFmtId="0" fontId="6" fillId="0" borderId="0" xfId="0" applyFont="1"/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4" fillId="3" borderId="0" xfId="0" applyFont="1" applyFill="1"/>
    <xf numFmtId="0" fontId="4" fillId="0" borderId="10" xfId="0" applyFont="1" applyBorder="1"/>
    <xf numFmtId="164" fontId="4" fillId="0" borderId="10" xfId="1" applyFont="1" applyBorder="1"/>
    <xf numFmtId="164" fontId="6" fillId="0" borderId="11" xfId="0" applyNumberFormat="1" applyFont="1" applyBorder="1"/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5" xfId="0" applyFont="1" applyBorder="1"/>
    <xf numFmtId="0" fontId="4" fillId="0" borderId="16" xfId="0" applyFont="1" applyBorder="1" applyAlignment="1">
      <alignment wrapText="1"/>
    </xf>
    <xf numFmtId="164" fontId="4" fillId="0" borderId="16" xfId="1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/>
    <xf numFmtId="169" fontId="4" fillId="0" borderId="18" xfId="0" applyNumberFormat="1" applyFont="1" applyBorder="1"/>
    <xf numFmtId="0" fontId="4" fillId="0" borderId="13" xfId="0" applyFont="1" applyBorder="1"/>
    <xf numFmtId="0" fontId="4" fillId="0" borderId="19" xfId="0" applyFont="1" applyBorder="1"/>
    <xf numFmtId="0" fontId="7" fillId="5" borderId="7" xfId="0" applyFont="1" applyFill="1" applyBorder="1"/>
    <xf numFmtId="164" fontId="7" fillId="5" borderId="11" xfId="1" applyFont="1" applyFill="1" applyBorder="1"/>
    <xf numFmtId="0" fontId="7" fillId="6" borderId="10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9" fontId="6" fillId="0" borderId="11" xfId="2" applyFont="1" applyBorder="1"/>
    <xf numFmtId="0" fontId="8" fillId="2" borderId="20" xfId="0" applyFont="1" applyFill="1" applyBorder="1" applyAlignment="1">
      <alignment horizontal="right"/>
    </xf>
    <xf numFmtId="0" fontId="8" fillId="2" borderId="21" xfId="0" applyFont="1" applyFill="1" applyBorder="1" applyAlignment="1">
      <alignment horizontal="right"/>
    </xf>
    <xf numFmtId="0" fontId="8" fillId="2" borderId="22" xfId="0" applyFont="1" applyFill="1" applyBorder="1" applyAlignment="1">
      <alignment horizontal="right"/>
    </xf>
    <xf numFmtId="0" fontId="8" fillId="2" borderId="23" xfId="0" applyFont="1" applyFill="1" applyBorder="1" applyAlignment="1">
      <alignment horizontal="right"/>
    </xf>
    <xf numFmtId="0" fontId="8" fillId="2" borderId="24" xfId="0" applyFont="1" applyFill="1" applyBorder="1" applyAlignment="1">
      <alignment horizontal="right"/>
    </xf>
    <xf numFmtId="0" fontId="8" fillId="2" borderId="25" xfId="0" applyFont="1" applyFill="1" applyBorder="1" applyAlignment="1">
      <alignment horizontal="right"/>
    </xf>
    <xf numFmtId="0" fontId="10" fillId="4" borderId="26" xfId="0" applyFont="1" applyFill="1" applyBorder="1" applyAlignment="1">
      <alignment horizontal="center"/>
    </xf>
    <xf numFmtId="0" fontId="10" fillId="4" borderId="27" xfId="0" applyFont="1" applyFill="1" applyBorder="1" applyAlignment="1">
      <alignment horizontal="center"/>
    </xf>
    <xf numFmtId="0" fontId="10" fillId="4" borderId="28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zoomScaleNormal="75" workbookViewId="0">
      <selection activeCell="A19" sqref="A19:XFD19"/>
    </sheetView>
  </sheetViews>
  <sheetFormatPr baseColWidth="10" defaultColWidth="10.83203125" defaultRowHeight="19" x14ac:dyDescent="0.25"/>
  <cols>
    <col min="1" max="1" width="29.1640625" style="1" customWidth="1"/>
    <col min="2" max="2" width="15.5" style="1" customWidth="1"/>
    <col min="3" max="3" width="19.1640625" style="1" customWidth="1"/>
    <col min="4" max="4" width="19.33203125" style="1" customWidth="1"/>
    <col min="5" max="5" width="16.5" style="1" customWidth="1"/>
    <col min="6" max="6" width="27.33203125" style="1" customWidth="1"/>
    <col min="7" max="16384" width="10.83203125" style="1"/>
  </cols>
  <sheetData>
    <row r="1" spans="1:6" ht="31" x14ac:dyDescent="0.35">
      <c r="A1" s="68" t="s">
        <v>73</v>
      </c>
      <c r="B1" s="69"/>
      <c r="C1" s="69"/>
      <c r="D1" s="69"/>
      <c r="E1" s="69"/>
      <c r="F1" s="70"/>
    </row>
    <row r="2" spans="1:6" x14ac:dyDescent="0.25">
      <c r="A2" s="2"/>
      <c r="F2" s="3"/>
    </row>
    <row r="3" spans="1:6" x14ac:dyDescent="0.25">
      <c r="A3" s="4"/>
      <c r="B3" s="5"/>
      <c r="C3" s="5"/>
      <c r="D3" s="5"/>
      <c r="E3" s="5"/>
      <c r="F3" s="6"/>
    </row>
    <row r="4" spans="1:6" x14ac:dyDescent="0.25">
      <c r="A4" s="2" t="s">
        <v>33</v>
      </c>
      <c r="B4" s="7">
        <v>0.5</v>
      </c>
      <c r="C4" s="1" t="s">
        <v>48</v>
      </c>
      <c r="E4" s="1" t="s">
        <v>45</v>
      </c>
      <c r="F4" s="3" t="s">
        <v>74</v>
      </c>
    </row>
    <row r="5" spans="1:6" x14ac:dyDescent="0.25">
      <c r="A5" s="2" t="s">
        <v>21</v>
      </c>
      <c r="B5" s="1" t="s">
        <v>47</v>
      </c>
      <c r="F5" s="3"/>
    </row>
    <row r="6" spans="1:6" x14ac:dyDescent="0.25">
      <c r="A6" s="2" t="s">
        <v>34</v>
      </c>
      <c r="B6" s="1">
        <v>0.125</v>
      </c>
      <c r="C6" s="1" t="s">
        <v>49</v>
      </c>
      <c r="E6" s="1" t="s">
        <v>46</v>
      </c>
      <c r="F6" s="3" t="s">
        <v>75</v>
      </c>
    </row>
    <row r="7" spans="1:6" x14ac:dyDescent="0.25">
      <c r="A7" s="8" t="s">
        <v>18</v>
      </c>
      <c r="B7" s="57">
        <f>B4/B6</f>
        <v>4</v>
      </c>
      <c r="C7" s="9"/>
      <c r="D7" s="9"/>
      <c r="E7" s="9"/>
      <c r="F7" s="10"/>
    </row>
    <row r="8" spans="1:6" x14ac:dyDescent="0.25">
      <c r="A8" s="2"/>
      <c r="F8" s="3"/>
    </row>
    <row r="9" spans="1:6" ht="20" x14ac:dyDescent="0.25">
      <c r="A9" s="11" t="s">
        <v>35</v>
      </c>
      <c r="B9" s="12" t="s">
        <v>36</v>
      </c>
      <c r="C9" s="12" t="s">
        <v>21</v>
      </c>
      <c r="D9" s="13" t="s">
        <v>37</v>
      </c>
      <c r="E9" s="13" t="s">
        <v>38</v>
      </c>
      <c r="F9" s="14" t="s">
        <v>39</v>
      </c>
    </row>
    <row r="10" spans="1:6" x14ac:dyDescent="0.25">
      <c r="A10" s="15" t="s">
        <v>50</v>
      </c>
      <c r="B10" s="16">
        <v>1</v>
      </c>
      <c r="C10" s="17" t="s">
        <v>60</v>
      </c>
      <c r="D10" s="18">
        <f>'P. Rendim.'!F5</f>
        <v>0.6</v>
      </c>
      <c r="E10" s="19">
        <f>'Costo Unitario'!F4</f>
        <v>27.5</v>
      </c>
      <c r="F10" s="20">
        <f>(E10*B10)/D10</f>
        <v>45.833333333333336</v>
      </c>
    </row>
    <row r="11" spans="1:6" x14ac:dyDescent="0.25">
      <c r="A11" s="15" t="s">
        <v>72</v>
      </c>
      <c r="B11" s="16">
        <v>0.03</v>
      </c>
      <c r="C11" s="17" t="s">
        <v>61</v>
      </c>
      <c r="D11" s="18">
        <v>1</v>
      </c>
      <c r="E11" s="19">
        <f>'Costo Unitario'!F5</f>
        <v>133.33333333333334</v>
      </c>
      <c r="F11" s="20">
        <f t="shared" ref="F11:F19" si="0">(E11*B11)/D11</f>
        <v>4</v>
      </c>
    </row>
    <row r="12" spans="1:6" x14ac:dyDescent="0.25">
      <c r="A12" s="15" t="s">
        <v>51</v>
      </c>
      <c r="B12" s="16">
        <v>1</v>
      </c>
      <c r="C12" s="17" t="s">
        <v>4</v>
      </c>
      <c r="D12" s="18">
        <f>'P. Rendim.'!F6</f>
        <v>0</v>
      </c>
      <c r="E12" s="19">
        <f>'Costo Unitario'!F6</f>
        <v>13.9</v>
      </c>
      <c r="F12" s="20" t="e">
        <f t="shared" si="0"/>
        <v>#DIV/0!</v>
      </c>
    </row>
    <row r="13" spans="1:6" x14ac:dyDescent="0.25">
      <c r="A13" s="15" t="s">
        <v>52</v>
      </c>
      <c r="B13" s="16">
        <v>1</v>
      </c>
      <c r="C13" s="17" t="s">
        <v>62</v>
      </c>
      <c r="D13" s="18">
        <f>'P. Rendim.'!F7</f>
        <v>0</v>
      </c>
      <c r="E13" s="19">
        <f>'Costo Unitario'!F7</f>
        <v>2.2250000000000001</v>
      </c>
      <c r="F13" s="20" t="e">
        <f t="shared" si="0"/>
        <v>#DIV/0!</v>
      </c>
    </row>
    <row r="14" spans="1:6" x14ac:dyDescent="0.25">
      <c r="A14" s="15" t="s">
        <v>53</v>
      </c>
      <c r="B14" s="16">
        <v>2</v>
      </c>
      <c r="C14" s="17" t="s">
        <v>60</v>
      </c>
      <c r="D14" s="18">
        <f>'P. Rendim.'!F8</f>
        <v>0</v>
      </c>
      <c r="E14" s="19">
        <f>'Costo Unitario'!F8</f>
        <v>23.9</v>
      </c>
      <c r="F14" s="20" t="e">
        <f t="shared" si="0"/>
        <v>#DIV/0!</v>
      </c>
    </row>
    <row r="15" spans="1:6" x14ac:dyDescent="0.25">
      <c r="A15" s="15" t="s">
        <v>54</v>
      </c>
      <c r="B15" s="16">
        <v>0.2</v>
      </c>
      <c r="C15" s="59" t="s">
        <v>63</v>
      </c>
      <c r="D15" s="18">
        <v>1</v>
      </c>
      <c r="E15" s="19" t="e">
        <f>#REF!</f>
        <v>#REF!</v>
      </c>
      <c r="F15" s="20" t="e">
        <f t="shared" si="0"/>
        <v>#REF!</v>
      </c>
    </row>
    <row r="16" spans="1:6" x14ac:dyDescent="0.25">
      <c r="A16" s="15" t="s">
        <v>55</v>
      </c>
      <c r="B16" s="16">
        <v>0.1</v>
      </c>
      <c r="C16" s="60" t="s">
        <v>61</v>
      </c>
      <c r="D16" s="18">
        <v>1</v>
      </c>
      <c r="E16" s="19" t="e">
        <f>#REF!</f>
        <v>#REF!</v>
      </c>
      <c r="F16" s="20" t="e">
        <f t="shared" si="0"/>
        <v>#REF!</v>
      </c>
    </row>
    <row r="17" spans="1:6" x14ac:dyDescent="0.25">
      <c r="A17" s="15" t="s">
        <v>56</v>
      </c>
      <c r="B17" s="16">
        <v>1</v>
      </c>
      <c r="C17" s="17" t="s">
        <v>61</v>
      </c>
      <c r="D17" s="18">
        <v>1</v>
      </c>
      <c r="E17" s="19">
        <f>'Costo Unitario'!F9</f>
        <v>26.4</v>
      </c>
      <c r="F17" s="20">
        <f t="shared" si="0"/>
        <v>26.4</v>
      </c>
    </row>
    <row r="18" spans="1:6" x14ac:dyDescent="0.25">
      <c r="A18" s="15" t="s">
        <v>58</v>
      </c>
      <c r="B18" s="16">
        <v>0.15</v>
      </c>
      <c r="C18" s="17" t="s">
        <v>60</v>
      </c>
      <c r="D18" s="18">
        <v>1</v>
      </c>
      <c r="E18" s="19">
        <f>'Costo Unitario'!F10</f>
        <v>9.5</v>
      </c>
      <c r="F18" s="20">
        <f t="shared" si="0"/>
        <v>1.425</v>
      </c>
    </row>
    <row r="19" spans="1:6" x14ac:dyDescent="0.25">
      <c r="A19" s="15" t="s">
        <v>59</v>
      </c>
      <c r="B19" s="16">
        <v>0.2</v>
      </c>
      <c r="C19" s="17" t="s">
        <v>64</v>
      </c>
      <c r="D19" s="18">
        <v>1</v>
      </c>
      <c r="E19" s="19">
        <f>'Costo Unitario'!F11</f>
        <v>50</v>
      </c>
      <c r="F19" s="20">
        <f t="shared" si="0"/>
        <v>10</v>
      </c>
    </row>
    <row r="20" spans="1:6" x14ac:dyDescent="0.25">
      <c r="A20" s="2"/>
      <c r="D20" s="62" t="s">
        <v>40</v>
      </c>
      <c r="E20" s="63"/>
      <c r="F20" s="21" t="e">
        <f>SUM(F10:F19)</f>
        <v>#DIV/0!</v>
      </c>
    </row>
    <row r="21" spans="1:6" x14ac:dyDescent="0.25">
      <c r="A21" s="2"/>
      <c r="F21" s="3"/>
    </row>
    <row r="22" spans="1:6" x14ac:dyDescent="0.25">
      <c r="A22" s="2"/>
      <c r="D22" s="62" t="s">
        <v>38</v>
      </c>
      <c r="E22" s="63"/>
      <c r="F22" s="58" t="e">
        <f>F20/B7</f>
        <v>#DIV/0!</v>
      </c>
    </row>
    <row r="23" spans="1:6" x14ac:dyDescent="0.25">
      <c r="A23" s="62" t="s">
        <v>7</v>
      </c>
      <c r="B23" s="63"/>
      <c r="C23" s="22" t="e">
        <f>F23*1.16</f>
        <v>#DIV/0!</v>
      </c>
      <c r="D23" s="62" t="s">
        <v>41</v>
      </c>
      <c r="E23" s="63"/>
      <c r="F23" s="21" t="e">
        <f>F22/F25</f>
        <v>#DIV/0!</v>
      </c>
    </row>
    <row r="24" spans="1:6" x14ac:dyDescent="0.25">
      <c r="A24" s="2"/>
      <c r="D24" s="62" t="s">
        <v>42</v>
      </c>
      <c r="E24" s="63"/>
      <c r="F24" s="21" t="e">
        <f>F23-F22</f>
        <v>#DIV/0!</v>
      </c>
    </row>
    <row r="25" spans="1:6" x14ac:dyDescent="0.25">
      <c r="A25" s="2"/>
      <c r="D25" s="64" t="s">
        <v>43</v>
      </c>
      <c r="E25" s="65"/>
      <c r="F25" s="23">
        <v>0.16</v>
      </c>
    </row>
    <row r="26" spans="1:6" ht="20" thickBot="1" x14ac:dyDescent="0.3">
      <c r="A26" s="24"/>
      <c r="B26" s="25"/>
      <c r="C26" s="25"/>
      <c r="D26" s="66" t="s">
        <v>44</v>
      </c>
      <c r="E26" s="67"/>
      <c r="F26" s="26" t="e">
        <f>F24/F23</f>
        <v>#DIV/0!</v>
      </c>
    </row>
  </sheetData>
  <mergeCells count="8">
    <mergeCell ref="D24:E24"/>
    <mergeCell ref="D25:E25"/>
    <mergeCell ref="D26:E26"/>
    <mergeCell ref="A1:F1"/>
    <mergeCell ref="D20:E20"/>
    <mergeCell ref="D22:E22"/>
    <mergeCell ref="D23:E23"/>
    <mergeCell ref="A23:B23"/>
  </mergeCells>
  <phoneticPr fontId="2" type="noConversion"/>
  <pageMargins left="0.39" right="0.75" top="0.37555555555555553" bottom="1" header="0" footer="0"/>
  <pageSetup scale="54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8"/>
  <sheetViews>
    <sheetView zoomScaleNormal="75" workbookViewId="0">
      <selection activeCell="F21" sqref="F21"/>
    </sheetView>
  </sheetViews>
  <sheetFormatPr baseColWidth="10" defaultColWidth="10.83203125" defaultRowHeight="19" x14ac:dyDescent="0.25"/>
  <cols>
    <col min="1" max="1" width="25.1640625" style="27" customWidth="1"/>
    <col min="2" max="2" width="24" style="27" customWidth="1"/>
    <col min="3" max="3" width="16.5" style="27" customWidth="1"/>
    <col min="4" max="4" width="10.83203125" style="27"/>
    <col min="5" max="5" width="15.6640625" style="27" customWidth="1"/>
    <col min="6" max="6" width="19.83203125" style="27" customWidth="1"/>
    <col min="7" max="16384" width="10.83203125" style="27"/>
  </cols>
  <sheetData>
    <row r="1" spans="1:7" ht="31" x14ac:dyDescent="0.35">
      <c r="A1" s="71" t="s">
        <v>27</v>
      </c>
      <c r="B1" s="72"/>
      <c r="C1" s="72"/>
      <c r="D1" s="72"/>
      <c r="E1" s="72"/>
      <c r="F1" s="73"/>
      <c r="G1" s="39"/>
    </row>
    <row r="2" spans="1:7" x14ac:dyDescent="0.25">
      <c r="A2" s="28"/>
      <c r="F2" s="29"/>
    </row>
    <row r="3" spans="1:7" ht="83" customHeight="1" x14ac:dyDescent="0.25">
      <c r="A3" s="40" t="s">
        <v>28</v>
      </c>
      <c r="B3" s="41" t="s">
        <v>29</v>
      </c>
      <c r="C3" s="41" t="s">
        <v>30</v>
      </c>
      <c r="D3" s="42"/>
      <c r="E3" s="32" t="s">
        <v>31</v>
      </c>
      <c r="F3" s="33" t="s">
        <v>32</v>
      </c>
    </row>
    <row r="4" spans="1:7" ht="30" customHeight="1" x14ac:dyDescent="0.25">
      <c r="A4" s="34" t="s">
        <v>50</v>
      </c>
      <c r="B4" s="43" t="s">
        <v>5</v>
      </c>
      <c r="C4" s="44">
        <v>27.5</v>
      </c>
      <c r="D4" s="27">
        <v>1</v>
      </c>
      <c r="E4" s="35" t="s">
        <v>60</v>
      </c>
      <c r="F4" s="45">
        <f>C4/D4</f>
        <v>27.5</v>
      </c>
    </row>
    <row r="5" spans="1:7" ht="30" customHeight="1" x14ac:dyDescent="0.25">
      <c r="A5" s="34" t="s">
        <v>66</v>
      </c>
      <c r="B5" s="43" t="s">
        <v>6</v>
      </c>
      <c r="C5" s="44">
        <v>100</v>
      </c>
      <c r="D5" s="27">
        <v>0.75</v>
      </c>
      <c r="E5" s="35" t="s">
        <v>61</v>
      </c>
      <c r="F5" s="45">
        <f t="shared" ref="F5:F17" si="0">C5/D5</f>
        <v>133.33333333333334</v>
      </c>
    </row>
    <row r="6" spans="1:7" ht="30" customHeight="1" x14ac:dyDescent="0.25">
      <c r="A6" s="34" t="s">
        <v>67</v>
      </c>
      <c r="B6" s="43" t="s">
        <v>8</v>
      </c>
      <c r="C6" s="44">
        <v>13.9</v>
      </c>
      <c r="D6" s="27">
        <v>1</v>
      </c>
      <c r="E6" s="35" t="s">
        <v>60</v>
      </c>
      <c r="F6" s="45">
        <f t="shared" si="0"/>
        <v>13.9</v>
      </c>
    </row>
    <row r="7" spans="1:7" ht="30" customHeight="1" x14ac:dyDescent="0.25">
      <c r="A7" s="34" t="s">
        <v>52</v>
      </c>
      <c r="B7" s="43" t="s">
        <v>9</v>
      </c>
      <c r="C7" s="44">
        <v>8.9</v>
      </c>
      <c r="D7" s="27">
        <v>4</v>
      </c>
      <c r="E7" s="35" t="s">
        <v>62</v>
      </c>
      <c r="F7" s="45">
        <f t="shared" si="0"/>
        <v>2.2250000000000001</v>
      </c>
    </row>
    <row r="8" spans="1:7" ht="30" customHeight="1" x14ac:dyDescent="0.25">
      <c r="A8" s="34" t="s">
        <v>68</v>
      </c>
      <c r="B8" s="43" t="s">
        <v>8</v>
      </c>
      <c r="C8" s="44">
        <v>23.9</v>
      </c>
      <c r="D8" s="27">
        <v>1</v>
      </c>
      <c r="E8" s="35" t="s">
        <v>60</v>
      </c>
      <c r="F8" s="45">
        <f t="shared" si="0"/>
        <v>23.9</v>
      </c>
    </row>
    <row r="9" spans="1:7" ht="31" customHeight="1" x14ac:dyDescent="0.25">
      <c r="A9" s="46" t="s">
        <v>69</v>
      </c>
      <c r="B9" s="43" t="s">
        <v>10</v>
      </c>
      <c r="C9" s="44">
        <v>26.4</v>
      </c>
      <c r="D9" s="27">
        <v>1</v>
      </c>
      <c r="E9" s="35" t="s">
        <v>61</v>
      </c>
      <c r="F9" s="45">
        <f t="shared" si="0"/>
        <v>26.4</v>
      </c>
    </row>
    <row r="10" spans="1:7" ht="30" customHeight="1" x14ac:dyDescent="0.25">
      <c r="A10" s="34" t="s">
        <v>57</v>
      </c>
      <c r="B10" s="43" t="s">
        <v>8</v>
      </c>
      <c r="C10" s="44">
        <v>9.5</v>
      </c>
      <c r="D10" s="27">
        <v>1</v>
      </c>
      <c r="E10" s="35" t="s">
        <v>60</v>
      </c>
      <c r="F10" s="45">
        <f t="shared" si="0"/>
        <v>9.5</v>
      </c>
    </row>
    <row r="11" spans="1:7" ht="30" customHeight="1" x14ac:dyDescent="0.25">
      <c r="A11" s="34" t="s">
        <v>70</v>
      </c>
      <c r="B11" s="43" t="s">
        <v>11</v>
      </c>
      <c r="C11" s="44">
        <v>9</v>
      </c>
      <c r="D11" s="27">
        <v>0.18</v>
      </c>
      <c r="E11" s="35" t="s">
        <v>60</v>
      </c>
      <c r="F11" s="45">
        <f t="shared" si="0"/>
        <v>50</v>
      </c>
    </row>
    <row r="12" spans="1:7" ht="30" customHeight="1" x14ac:dyDescent="0.25">
      <c r="A12" s="34" t="s">
        <v>71</v>
      </c>
      <c r="B12" s="43" t="s">
        <v>12</v>
      </c>
      <c r="C12" s="44">
        <v>22</v>
      </c>
      <c r="D12" s="27">
        <v>1</v>
      </c>
      <c r="E12" s="35" t="s">
        <v>61</v>
      </c>
      <c r="F12" s="45">
        <f t="shared" si="0"/>
        <v>22</v>
      </c>
    </row>
    <row r="13" spans="1:7" ht="30" customHeight="1" x14ac:dyDescent="0.25">
      <c r="A13" s="34" t="s">
        <v>0</v>
      </c>
      <c r="B13" s="43" t="s">
        <v>13</v>
      </c>
      <c r="C13" s="44">
        <v>5.05</v>
      </c>
      <c r="D13" s="27">
        <v>0.105</v>
      </c>
      <c r="E13" s="35" t="s">
        <v>60</v>
      </c>
      <c r="F13" s="45">
        <f t="shared" si="0"/>
        <v>48.095238095238095</v>
      </c>
    </row>
    <row r="14" spans="1:7" ht="30" customHeight="1" x14ac:dyDescent="0.25">
      <c r="A14" s="34" t="s">
        <v>1</v>
      </c>
      <c r="B14" s="47" t="s">
        <v>14</v>
      </c>
      <c r="C14" s="44">
        <v>25</v>
      </c>
      <c r="D14" s="27">
        <v>1</v>
      </c>
      <c r="E14" s="35" t="s">
        <v>61</v>
      </c>
      <c r="F14" s="45">
        <f t="shared" si="0"/>
        <v>25</v>
      </c>
    </row>
    <row r="15" spans="1:7" ht="30" customHeight="1" x14ac:dyDescent="0.25">
      <c r="A15" s="48" t="s">
        <v>2</v>
      </c>
      <c r="B15" s="49" t="s">
        <v>15</v>
      </c>
      <c r="C15" s="50">
        <v>12</v>
      </c>
      <c r="D15" s="27">
        <v>2.8000000000000001E-2</v>
      </c>
      <c r="E15" s="51" t="s">
        <v>60</v>
      </c>
      <c r="F15" s="45">
        <f t="shared" si="0"/>
        <v>428.57142857142856</v>
      </c>
    </row>
    <row r="16" spans="1:7" ht="30" customHeight="1" x14ac:dyDescent="0.25">
      <c r="A16" s="48" t="s">
        <v>3</v>
      </c>
      <c r="B16" s="49" t="s">
        <v>16</v>
      </c>
      <c r="C16" s="50">
        <v>63</v>
      </c>
      <c r="D16" s="27">
        <v>1</v>
      </c>
      <c r="E16" s="51" t="s">
        <v>61</v>
      </c>
      <c r="F16" s="45">
        <f t="shared" si="0"/>
        <v>63</v>
      </c>
    </row>
    <row r="17" spans="1:6" ht="30" customHeight="1" x14ac:dyDescent="0.25">
      <c r="A17" s="48" t="s">
        <v>65</v>
      </c>
      <c r="B17" s="49" t="s">
        <v>17</v>
      </c>
      <c r="C17" s="50">
        <v>24.9</v>
      </c>
      <c r="D17" s="27">
        <v>1</v>
      </c>
      <c r="E17" s="51" t="s">
        <v>60</v>
      </c>
      <c r="F17" s="45">
        <f t="shared" si="0"/>
        <v>24.9</v>
      </c>
    </row>
    <row r="18" spans="1:6" ht="30" customHeight="1" thickBot="1" x14ac:dyDescent="0.3">
      <c r="A18" s="52"/>
      <c r="B18" s="53"/>
      <c r="C18" s="54"/>
      <c r="D18" s="55"/>
      <c r="E18" s="53"/>
      <c r="F18" s="56"/>
    </row>
  </sheetData>
  <mergeCells count="1">
    <mergeCell ref="A1:F1"/>
  </mergeCells>
  <phoneticPr fontId="2" type="noConversion"/>
  <pageMargins left="0.75000000000000011" right="0.75000000000000011" top="1" bottom="1" header="0" footer="0"/>
  <pageSetup scale="77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9"/>
  <sheetViews>
    <sheetView tabSelected="1" zoomScaleNormal="75" workbookViewId="0">
      <selection activeCell="D6" sqref="A4:G6"/>
    </sheetView>
  </sheetViews>
  <sheetFormatPr baseColWidth="10" defaultColWidth="10.83203125" defaultRowHeight="19" x14ac:dyDescent="0.25"/>
  <cols>
    <col min="1" max="1" width="15.5" style="27" customWidth="1"/>
    <col min="2" max="2" width="16.5" style="27" customWidth="1"/>
    <col min="3" max="3" width="18.5" style="27" customWidth="1"/>
    <col min="4" max="4" width="20.1640625" style="27" customWidth="1"/>
    <col min="5" max="5" width="16.5" style="27" customWidth="1"/>
    <col min="6" max="6" width="18.5" style="27" customWidth="1"/>
    <col min="7" max="7" width="18.6640625" style="27" customWidth="1"/>
    <col min="8" max="16384" width="10.83203125" style="27"/>
  </cols>
  <sheetData>
    <row r="1" spans="1:7" ht="30" customHeight="1" thickBot="1" x14ac:dyDescent="0.4">
      <c r="A1" s="74" t="s">
        <v>19</v>
      </c>
      <c r="B1" s="75"/>
      <c r="C1" s="75"/>
      <c r="D1" s="75"/>
      <c r="E1" s="75"/>
      <c r="F1" s="75"/>
      <c r="G1" s="76"/>
    </row>
    <row r="2" spans="1:7" ht="30" customHeight="1" x14ac:dyDescent="0.25">
      <c r="A2" s="28"/>
      <c r="G2" s="29"/>
    </row>
    <row r="3" spans="1:7" ht="30" customHeight="1" x14ac:dyDescent="0.25">
      <c r="A3" s="28"/>
      <c r="G3" s="29"/>
    </row>
    <row r="4" spans="1:7" ht="61.5" customHeight="1" x14ac:dyDescent="0.25">
      <c r="A4" s="30" t="s">
        <v>20</v>
      </c>
      <c r="B4" s="31" t="s">
        <v>21</v>
      </c>
      <c r="C4" s="32" t="s">
        <v>22</v>
      </c>
      <c r="D4" s="32" t="s">
        <v>23</v>
      </c>
      <c r="E4" s="32" t="s">
        <v>24</v>
      </c>
      <c r="F4" s="32" t="s">
        <v>25</v>
      </c>
      <c r="G4" s="33" t="s">
        <v>26</v>
      </c>
    </row>
    <row r="5" spans="1:7" ht="30" customHeight="1" x14ac:dyDescent="0.25">
      <c r="A5" s="34" t="s">
        <v>76</v>
      </c>
      <c r="B5" s="35" t="s">
        <v>60</v>
      </c>
      <c r="C5" s="36">
        <v>7.5999999999999998E-2</v>
      </c>
      <c r="D5" s="36"/>
      <c r="E5" s="37"/>
      <c r="F5" s="38">
        <v>0.6</v>
      </c>
      <c r="G5" s="61">
        <v>0.4</v>
      </c>
    </row>
    <row r="6" spans="1:7" ht="30" customHeight="1" x14ac:dyDescent="0.25">
      <c r="A6" s="34" t="s">
        <v>77</v>
      </c>
      <c r="B6" s="35" t="s">
        <v>60</v>
      </c>
      <c r="C6" s="36">
        <v>0.16</v>
      </c>
      <c r="D6" s="36"/>
      <c r="E6" s="37"/>
      <c r="F6" s="38">
        <f>D6/C6</f>
        <v>0</v>
      </c>
      <c r="G6" s="61">
        <v>0.37</v>
      </c>
    </row>
    <row r="7" spans="1:7" ht="30" customHeight="1" x14ac:dyDescent="0.25">
      <c r="A7" s="34"/>
      <c r="B7" s="35"/>
      <c r="C7" s="36"/>
      <c r="D7" s="36"/>
      <c r="E7" s="37"/>
      <c r="F7" s="38"/>
      <c r="G7" s="61"/>
    </row>
    <row r="8" spans="1:7" ht="30" customHeight="1" x14ac:dyDescent="0.25">
      <c r="A8" s="34"/>
      <c r="B8" s="35"/>
      <c r="C8" s="36"/>
      <c r="D8" s="36"/>
      <c r="E8" s="37"/>
      <c r="F8" s="38"/>
      <c r="G8" s="61"/>
    </row>
    <row r="9" spans="1:7" ht="30" customHeight="1" x14ac:dyDescent="0.25">
      <c r="A9" s="34"/>
      <c r="B9" s="35"/>
      <c r="C9" s="36"/>
      <c r="D9" s="36"/>
      <c r="E9" s="37"/>
      <c r="F9" s="38"/>
      <c r="G9" s="61"/>
    </row>
  </sheetData>
  <mergeCells count="1">
    <mergeCell ref="A1:G1"/>
  </mergeCells>
  <phoneticPr fontId="2" type="noConversion"/>
  <pageMargins left="0.75" right="0.75" top="1" bottom="1" header="0" footer="0"/>
  <pageSetup scale="82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9DCB94E6496542A1C7F2A18342BBED" ma:contentTypeVersion="3" ma:contentTypeDescription="Crear nuevo documento." ma:contentTypeScope="" ma:versionID="047ae5e83ef8c62b0812b33a2b3deaf0">
  <xsd:schema xmlns:xsd="http://www.w3.org/2001/XMLSchema" xmlns:xs="http://www.w3.org/2001/XMLSchema" xmlns:p="http://schemas.microsoft.com/office/2006/metadata/properties" xmlns:ns2="b2aac682-1362-47b8-a547-8e81845dfd9b" targetNamespace="http://schemas.microsoft.com/office/2006/metadata/properties" ma:root="true" ma:fieldsID="3b2b0da5275a99bb9d81e232906faa51" ns2:_="">
    <xsd:import namespace="b2aac682-1362-47b8-a547-8e81845df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ac682-1362-47b8-a547-8e81845dfd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C1D6AD-3AA0-468A-BFA1-A0C23B20CB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642F2A-67B6-4CA3-B9F8-58525D450765}">
  <ds:schemaRefs>
    <ds:schemaRef ds:uri="http://www.w3.org/XML/1998/namespace"/>
    <ds:schemaRef ds:uri="http://purl.org/dc/elements/1.1/"/>
    <ds:schemaRef ds:uri="42E2DE4F-45E2-44DE-A035-FB257532542D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839DAC5-CDFB-4F58-8563-4AC8897638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aac682-1362-47b8-a547-8e81845df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Receta Estándar</vt:lpstr>
      <vt:lpstr>Costo Unitario</vt:lpstr>
      <vt:lpstr>P. Rendim.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salaedomex</dc:creator>
  <cp:lastModifiedBy>Mateo Ramos Velasco</cp:lastModifiedBy>
  <cp:lastPrinted>2009-11-18T20:43:55Z</cp:lastPrinted>
  <dcterms:created xsi:type="dcterms:W3CDTF">2007-08-02T12:38:05Z</dcterms:created>
  <dcterms:modified xsi:type="dcterms:W3CDTF">2026-03-24T16:42:18Z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0x010100BD9DCB94E6496542A1C7F2A18342BBED</vt:lpwstr>
  </property>
</Properties>
</file>